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240" windowHeight="8985"/>
  </bookViews>
  <sheets>
    <sheet name="Budget 2018 2018" sheetId="1" r:id="rId1"/>
    <sheet name="Rest of Year Spend" sheetId="2" r:id="rId2"/>
    <sheet name="Sheet3" sheetId="3" r:id="rId3"/>
  </sheets>
  <externalReferences>
    <externalReference r:id="rId4"/>
  </externalReferences>
  <definedNames>
    <definedName name="_xlnm.Print_Area" localSheetId="0">'Budget 2018 2018'!$A:$F</definedName>
  </definedNames>
  <calcPr calcId="125725"/>
</workbook>
</file>

<file path=xl/calcChain.xml><?xml version="1.0" encoding="utf-8"?>
<calcChain xmlns="http://schemas.openxmlformats.org/spreadsheetml/2006/main">
  <c r="F87" i="1"/>
  <c r="F80"/>
  <c r="E29"/>
  <c r="E76"/>
  <c r="E77" s="1"/>
  <c r="F77" s="1"/>
  <c r="F99"/>
  <c r="F97"/>
  <c r="E95"/>
  <c r="F95" s="1"/>
  <c r="E64"/>
  <c r="F64" s="1"/>
  <c r="E55"/>
  <c r="F55" s="1"/>
  <c r="B12"/>
  <c r="E59"/>
  <c r="E69" l="1"/>
  <c r="F69" s="1"/>
  <c r="E49"/>
  <c r="E45"/>
  <c r="E28"/>
  <c r="E27"/>
  <c r="E23"/>
  <c r="E22"/>
  <c r="E16"/>
  <c r="E15"/>
  <c r="E30" l="1"/>
  <c r="E25"/>
  <c r="E37" s="1"/>
  <c r="E17"/>
  <c r="F37" l="1"/>
  <c r="F101" s="1"/>
  <c r="A6"/>
  <c r="A5"/>
  <c r="A4"/>
  <c r="A3"/>
</calcChain>
</file>

<file path=xl/sharedStrings.xml><?xml version="1.0" encoding="utf-8"?>
<sst xmlns="http://schemas.openxmlformats.org/spreadsheetml/2006/main" count="71" uniqueCount="71">
  <si>
    <t>fleet hole</t>
  </si>
  <si>
    <t xml:space="preserve">Budget </t>
  </si>
  <si>
    <t>Grass Cutting spraying and Hedge Trimming</t>
  </si>
  <si>
    <t>2017/18</t>
  </si>
  <si>
    <t>PFK Littlejohn External Audit</t>
  </si>
  <si>
    <t>Audit Fees</t>
  </si>
  <si>
    <t>Clerk Payments</t>
  </si>
  <si>
    <t>Annual Salary</t>
  </si>
  <si>
    <t>P Hinds</t>
  </si>
  <si>
    <t>Cuts</t>
  </si>
  <si>
    <t>Cost</t>
  </si>
  <si>
    <t>Cemetery</t>
  </si>
  <si>
    <t>Closed Churchyard</t>
  </si>
  <si>
    <t>Gods Acre</t>
  </si>
  <si>
    <t>Brian</t>
  </si>
  <si>
    <t>Rec</t>
  </si>
  <si>
    <t>Gunthorpe</t>
  </si>
  <si>
    <t>Weed Killer</t>
  </si>
  <si>
    <t>Fees Subscriptions and Rents</t>
  </si>
  <si>
    <t>Cemetery Water</t>
  </si>
  <si>
    <t>Trade Waste</t>
  </si>
  <si>
    <t>Cemetery Rates</t>
  </si>
  <si>
    <t>Parish Office Rent</t>
  </si>
  <si>
    <t>Website Maintenance</t>
  </si>
  <si>
    <t>ERNLCCA Fees</t>
  </si>
  <si>
    <t>Stationary &amp; Postage</t>
  </si>
  <si>
    <t>Postage</t>
  </si>
  <si>
    <t>Stationary</t>
  </si>
  <si>
    <t>Donations</t>
  </si>
  <si>
    <t>Rents</t>
  </si>
  <si>
    <t>Insurance</t>
  </si>
  <si>
    <t>Annual Zurich Insurance</t>
  </si>
  <si>
    <t>Glover Internal Audit</t>
  </si>
  <si>
    <t>Working from Home allowance</t>
  </si>
  <si>
    <t>Handicapped Society</t>
  </si>
  <si>
    <t>Miscellaneous</t>
  </si>
  <si>
    <t>Station Road Access</t>
  </si>
  <si>
    <t>Millennium clock Service</t>
  </si>
  <si>
    <t>Refurbishment, New Equipment and Playground Inspection</t>
  </si>
  <si>
    <t>Safety Inspections of The Rec and Gunthorpe Play Areas</t>
  </si>
  <si>
    <t>Litter Picker</t>
  </si>
  <si>
    <t>Annual payment to litter picker</t>
  </si>
  <si>
    <t>Training</t>
  </si>
  <si>
    <t>Mileage Allowance</t>
  </si>
  <si>
    <t>Clerk's Mileage</t>
  </si>
  <si>
    <t>Outside Contractors</t>
  </si>
  <si>
    <t>Tree Works</t>
  </si>
  <si>
    <t>Owston Spend until end of April 2017</t>
  </si>
  <si>
    <t>Cl</t>
  </si>
  <si>
    <t>Land Rental Gunthorpe Play area</t>
  </si>
  <si>
    <t>Poppy Wreath</t>
  </si>
  <si>
    <t>Sports Club</t>
  </si>
  <si>
    <t>Totals</t>
  </si>
  <si>
    <t>Allotment Rentals</t>
  </si>
  <si>
    <t>Wayleaves</t>
  </si>
  <si>
    <t>Vat refund</t>
  </si>
  <si>
    <t>Jet Wash of Play Area Surfaces</t>
  </si>
  <si>
    <t>Hedge/Trimming</t>
  </si>
  <si>
    <t>IT Equipment</t>
  </si>
  <si>
    <t>Projector</t>
  </si>
  <si>
    <t>Additional Insurance for New Playground Equipment</t>
  </si>
  <si>
    <t>Millennium clock Repair</t>
  </si>
  <si>
    <t>Clean War Memorial</t>
  </si>
  <si>
    <t>Additional Public Footpath Cutting</t>
  </si>
  <si>
    <t>Notice Board</t>
  </si>
  <si>
    <t>2018/2019</t>
  </si>
  <si>
    <t>Cemetery Works</t>
  </si>
  <si>
    <t>Possible addtional Strimming</t>
  </si>
  <si>
    <t>Annual Maintenance of Playground Equipment</t>
  </si>
  <si>
    <t>Being a Good Councillor Training x 4</t>
  </si>
  <si>
    <t>Total Expenditure 2017 - 2018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</si>
</sst>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8" fontId="0" fillId="0" borderId="0" xfId="0" applyNumberFormat="1"/>
    <xf numFmtId="164" fontId="1" fillId="0" borderId="0" xfId="0" applyNumberFormat="1" applyFont="1"/>
    <xf numFmtId="8" fontId="1" fillId="0" borderId="0" xfId="0" applyNumberFormat="1" applyFont="1"/>
    <xf numFmtId="8" fontId="0" fillId="0" borderId="0" xfId="0" applyNumberFormat="1" applyFont="1"/>
    <xf numFmtId="0" fontId="1" fillId="0" borderId="0" xfId="0" applyFont="1" applyFill="1" applyAlignment="1">
      <alignment horizontal="center"/>
    </xf>
    <xf numFmtId="8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1" fillId="0" borderId="0" xfId="0" applyNumberFormat="1" applyFont="1" applyAlignment="1">
      <alignment horizontal="center"/>
    </xf>
    <xf numFmtId="0" fontId="0" fillId="0" borderId="0" xfId="0" applyFont="1" applyFill="1"/>
    <xf numFmtId="164" fontId="1" fillId="0" borderId="1" xfId="0" applyNumberFormat="1" applyFont="1" applyBorder="1"/>
    <xf numFmtId="8" fontId="1" fillId="0" borderId="0" xfId="0" applyNumberFormat="1" applyFont="1" applyFill="1" applyBorder="1"/>
    <xf numFmtId="8" fontId="1" fillId="0" borderId="0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Font="1"/>
    <xf numFmtId="164" fontId="0" fillId="0" borderId="0" xfId="0" applyNumberFormat="1"/>
    <xf numFmtId="0" fontId="2" fillId="0" borderId="0" xfId="0" applyFont="1" applyFill="1"/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6" fontId="1" fillId="0" borderId="0" xfId="0" applyNumberFormat="1" applyFont="1"/>
    <xf numFmtId="0" fontId="0" fillId="0" borderId="0" xfId="0" applyFont="1"/>
    <xf numFmtId="0" fontId="2" fillId="0" borderId="0" xfId="0" applyFont="1" applyFill="1" applyAlignment="1">
      <alignment wrapText="1"/>
    </xf>
    <xf numFmtId="6" fontId="0" fillId="0" borderId="0" xfId="0" applyNumberFormat="1" applyFont="1"/>
    <xf numFmtId="6" fontId="0" fillId="2" borderId="0" xfId="0" applyNumberFormat="1" applyFont="1" applyFill="1"/>
    <xf numFmtId="0" fontId="0" fillId="2" borderId="0" xfId="0" applyFill="1"/>
    <xf numFmtId="8" fontId="0" fillId="2" borderId="0" xfId="0" applyNumberFormat="1" applyFont="1" applyFill="1"/>
    <xf numFmtId="8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FINANCE/BUDGET%20ANALYSIS/201415/2014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cept"/>
      <sheetName val="analysis"/>
      <sheetName val="precept201516"/>
      <sheetName val="Sheet1"/>
    </sheetNames>
    <sheetDataSet>
      <sheetData sheetId="0">
        <row r="5">
          <cell r="B5" t="str">
            <v>INCOME</v>
          </cell>
        </row>
      </sheetData>
      <sheetData sheetId="1"/>
      <sheetData sheetId="2">
        <row r="5">
          <cell r="B5" t="str">
            <v>INCOME</v>
          </cell>
        </row>
        <row r="6">
          <cell r="B6" t="str">
            <v>Precept (North Lincs Council)</v>
          </cell>
        </row>
        <row r="7">
          <cell r="B7" t="str">
            <v>Grant (North Lincs Council)</v>
          </cell>
        </row>
        <row r="8">
          <cell r="B8" t="str">
            <v>Cemetery fees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"/>
  <sheetViews>
    <sheetView tabSelected="1" topLeftCell="A63" workbookViewId="0">
      <selection activeCell="H63" sqref="H63"/>
    </sheetView>
  </sheetViews>
  <sheetFormatPr defaultRowHeight="15"/>
  <cols>
    <col min="1" max="1" width="39" bestFit="1" customWidth="1"/>
    <col min="2" max="2" width="11.140625" style="1" bestFit="1" customWidth="1"/>
    <col min="3" max="4" width="11.140625" style="1" customWidth="1"/>
    <col min="5" max="5" width="10.85546875" bestFit="1" customWidth="1"/>
    <col min="6" max="6" width="10.140625" bestFit="1" customWidth="1"/>
    <col min="8" max="8" width="10.140625" bestFit="1" customWidth="1"/>
  </cols>
  <sheetData>
    <row r="1" spans="1:8">
      <c r="A1" s="5" t="s">
        <v>1</v>
      </c>
      <c r="B1" s="14" t="s">
        <v>3</v>
      </c>
      <c r="C1" s="9"/>
      <c r="D1" s="9"/>
      <c r="E1" s="14" t="s">
        <v>65</v>
      </c>
      <c r="F1" s="9" t="s">
        <v>52</v>
      </c>
    </row>
    <row r="2" spans="1:8">
      <c r="A2" s="7"/>
      <c r="B2"/>
    </row>
    <row r="3" spans="1:8">
      <c r="A3" s="8" t="str">
        <f>[1]precept201516!$B$5</f>
        <v>INCOME</v>
      </c>
      <c r="B3"/>
    </row>
    <row r="4" spans="1:8">
      <c r="A4" s="7" t="str">
        <f>[1]precept201516!$B$6</f>
        <v>Precept (North Lincs Council)</v>
      </c>
      <c r="B4" s="20">
        <v>16678.400000000001</v>
      </c>
      <c r="H4" s="20"/>
    </row>
    <row r="5" spans="1:8">
      <c r="A5" s="7" t="str">
        <f>[1]precept201516!$B$7</f>
        <v>Grant (North Lincs Council)</v>
      </c>
      <c r="B5" s="20">
        <v>0</v>
      </c>
    </row>
    <row r="6" spans="1:8">
      <c r="A6" s="7" t="str">
        <f>[1]precept201516!$B$8</f>
        <v>Cemetery fees</v>
      </c>
      <c r="B6" s="20">
        <v>100</v>
      </c>
      <c r="E6">
        <v>100</v>
      </c>
    </row>
    <row r="7" spans="1:8">
      <c r="A7" s="7" t="s">
        <v>53</v>
      </c>
      <c r="B7" s="20">
        <v>150</v>
      </c>
      <c r="E7">
        <v>200</v>
      </c>
    </row>
    <row r="8" spans="1:8">
      <c r="A8" s="7" t="s">
        <v>54</v>
      </c>
      <c r="B8" s="20">
        <v>37.4</v>
      </c>
      <c r="E8">
        <v>37.4</v>
      </c>
    </row>
    <row r="9" spans="1:8">
      <c r="A9" s="7" t="s">
        <v>0</v>
      </c>
      <c r="B9" s="20">
        <v>100</v>
      </c>
      <c r="E9">
        <v>100</v>
      </c>
    </row>
    <row r="10" spans="1:8">
      <c r="A10" s="7" t="s">
        <v>55</v>
      </c>
      <c r="B10" s="20"/>
      <c r="E10">
        <v>765.63</v>
      </c>
    </row>
    <row r="11" spans="1:8">
      <c r="A11" s="7"/>
      <c r="B11" s="20"/>
    </row>
    <row r="12" spans="1:8">
      <c r="A12" s="7"/>
      <c r="B12" s="11">
        <f>SUM(B3:B11)</f>
        <v>17065.800000000003</v>
      </c>
      <c r="C12" s="15"/>
      <c r="D12" s="15"/>
    </row>
    <row r="13" spans="1:8">
      <c r="A13" s="7"/>
      <c r="B13" s="15"/>
      <c r="C13" s="15"/>
      <c r="D13" s="15"/>
    </row>
    <row r="14" spans="1:8">
      <c r="A14" s="8" t="s">
        <v>6</v>
      </c>
    </row>
    <row r="15" spans="1:8">
      <c r="A15" s="7" t="s">
        <v>7</v>
      </c>
      <c r="E15" s="1">
        <f>10.261*7*52</f>
        <v>3735.0039999999999</v>
      </c>
    </row>
    <row r="16" spans="1:8">
      <c r="A16" s="7" t="s">
        <v>33</v>
      </c>
      <c r="E16" s="1">
        <f>3*52</f>
        <v>156</v>
      </c>
    </row>
    <row r="17" spans="1:10">
      <c r="A17" s="7"/>
      <c r="E17" s="3">
        <f>SUM(E15:E16)</f>
        <v>3891.0039999999999</v>
      </c>
      <c r="F17" s="4">
        <v>3891</v>
      </c>
    </row>
    <row r="18" spans="1:10">
      <c r="A18" s="7"/>
      <c r="F18" s="26"/>
    </row>
    <row r="19" spans="1:10">
      <c r="A19" s="8" t="s">
        <v>2</v>
      </c>
      <c r="B19" s="3"/>
      <c r="C19" s="3"/>
      <c r="D19" s="3"/>
      <c r="E19" s="1"/>
      <c r="F19" s="26"/>
    </row>
    <row r="20" spans="1:10">
      <c r="A20" s="7"/>
      <c r="E20" s="1"/>
      <c r="F20" s="26"/>
    </row>
    <row r="21" spans="1:10">
      <c r="A21" s="16" t="s">
        <v>8</v>
      </c>
      <c r="C21" s="16" t="s">
        <v>9</v>
      </c>
      <c r="D21" s="16" t="s">
        <v>10</v>
      </c>
      <c r="E21" s="16"/>
      <c r="F21" s="26"/>
    </row>
    <row r="22" spans="1:10">
      <c r="A22" s="16" t="s">
        <v>11</v>
      </c>
      <c r="C22">
        <v>12</v>
      </c>
      <c r="D22">
        <v>112</v>
      </c>
      <c r="E22">
        <f>+D22*C22</f>
        <v>1344</v>
      </c>
      <c r="F22" s="26"/>
    </row>
    <row r="23" spans="1:10">
      <c r="A23" s="16" t="s">
        <v>12</v>
      </c>
      <c r="C23">
        <v>12</v>
      </c>
      <c r="D23">
        <v>180</v>
      </c>
      <c r="E23">
        <f>+D23*C23</f>
        <v>2160</v>
      </c>
      <c r="F23" s="26"/>
    </row>
    <row r="24" spans="1:10">
      <c r="A24" s="16" t="s">
        <v>13</v>
      </c>
      <c r="C24">
        <v>4</v>
      </c>
      <c r="D24">
        <v>100</v>
      </c>
      <c r="E24">
        <v>400</v>
      </c>
      <c r="F24" s="26"/>
    </row>
    <row r="25" spans="1:10">
      <c r="C25"/>
      <c r="D25"/>
      <c r="E25" s="18">
        <f>SUM(E22:E24)</f>
        <v>3904</v>
      </c>
      <c r="F25" s="26"/>
    </row>
    <row r="26" spans="1:10">
      <c r="A26" s="16" t="s">
        <v>14</v>
      </c>
      <c r="C26"/>
      <c r="D26"/>
      <c r="F26" s="26"/>
    </row>
    <row r="27" spans="1:10">
      <c r="A27" s="16" t="s">
        <v>15</v>
      </c>
      <c r="C27">
        <v>24</v>
      </c>
      <c r="D27">
        <v>95.2</v>
      </c>
      <c r="E27">
        <f>+D27*C27</f>
        <v>2284.8000000000002</v>
      </c>
      <c r="F27" s="26"/>
    </row>
    <row r="28" spans="1:10">
      <c r="A28" s="16" t="s">
        <v>16</v>
      </c>
      <c r="C28">
        <v>8</v>
      </c>
      <c r="D28">
        <v>55</v>
      </c>
      <c r="E28">
        <f>+D28*C28</f>
        <v>440</v>
      </c>
      <c r="F28" s="26"/>
    </row>
    <row r="29" spans="1:10">
      <c r="A29" s="16" t="s">
        <v>67</v>
      </c>
      <c r="C29">
        <v>32</v>
      </c>
      <c r="D29">
        <v>15</v>
      </c>
      <c r="E29">
        <f>+C29*D29</f>
        <v>480</v>
      </c>
      <c r="F29" s="26"/>
    </row>
    <row r="30" spans="1:10">
      <c r="C30"/>
      <c r="D30"/>
      <c r="E30" s="18">
        <f>SUM(E27:E29)</f>
        <v>3204.8</v>
      </c>
      <c r="F30" s="26"/>
    </row>
    <row r="31" spans="1:10">
      <c r="C31"/>
      <c r="D31"/>
      <c r="F31" s="26"/>
    </row>
    <row r="32" spans="1:10">
      <c r="A32" s="16" t="s">
        <v>57</v>
      </c>
      <c r="C32"/>
      <c r="D32"/>
      <c r="E32">
        <v>750</v>
      </c>
      <c r="F32" s="26"/>
      <c r="J32" s="20"/>
    </row>
    <row r="33" spans="1:6">
      <c r="A33" s="16" t="s">
        <v>17</v>
      </c>
      <c r="C33"/>
      <c r="D33"/>
      <c r="E33">
        <v>200</v>
      </c>
      <c r="F33" s="26"/>
    </row>
    <row r="34" spans="1:6">
      <c r="A34" s="16"/>
      <c r="C34"/>
      <c r="D34"/>
      <c r="F34" s="26"/>
    </row>
    <row r="35" spans="1:6">
      <c r="A35" s="16" t="s">
        <v>63</v>
      </c>
      <c r="C35"/>
      <c r="D35"/>
      <c r="E35">
        <v>250</v>
      </c>
      <c r="F35" s="26"/>
    </row>
    <row r="36" spans="1:6">
      <c r="A36" s="16"/>
      <c r="C36"/>
      <c r="D36"/>
      <c r="E36" s="20"/>
      <c r="F36" s="26"/>
    </row>
    <row r="37" spans="1:6">
      <c r="A37" s="16"/>
      <c r="C37"/>
      <c r="D37"/>
      <c r="E37" s="2">
        <f>+E25+E30+E32+E33+34</f>
        <v>8092.8</v>
      </c>
      <c r="F37" s="19">
        <f>+E37</f>
        <v>8092.8</v>
      </c>
    </row>
    <row r="38" spans="1:6">
      <c r="A38" s="17" t="s">
        <v>18</v>
      </c>
      <c r="C38"/>
      <c r="D38"/>
      <c r="E38" s="2"/>
      <c r="F38" s="26"/>
    </row>
    <row r="39" spans="1:6">
      <c r="A39" s="16" t="s">
        <v>24</v>
      </c>
      <c r="C39"/>
      <c r="D39"/>
      <c r="E39" s="19">
        <v>500</v>
      </c>
      <c r="F39" s="26"/>
    </row>
    <row r="40" spans="1:6">
      <c r="A40" s="16" t="s">
        <v>19</v>
      </c>
      <c r="C40"/>
      <c r="D40"/>
      <c r="E40" s="19">
        <v>40</v>
      </c>
    </row>
    <row r="41" spans="1:6">
      <c r="A41" s="16" t="s">
        <v>21</v>
      </c>
      <c r="C41"/>
      <c r="D41"/>
      <c r="E41" s="19">
        <v>55</v>
      </c>
    </row>
    <row r="42" spans="1:6">
      <c r="A42" s="16" t="s">
        <v>20</v>
      </c>
      <c r="C42"/>
      <c r="D42"/>
      <c r="E42" s="19">
        <v>156</v>
      </c>
    </row>
    <row r="43" spans="1:6">
      <c r="A43" s="16" t="s">
        <v>22</v>
      </c>
      <c r="C43"/>
      <c r="D43"/>
      <c r="E43" s="19">
        <v>250</v>
      </c>
    </row>
    <row r="44" spans="1:6">
      <c r="A44" s="16" t="s">
        <v>23</v>
      </c>
      <c r="C44"/>
      <c r="D44"/>
      <c r="E44" s="19">
        <v>125</v>
      </c>
    </row>
    <row r="45" spans="1:6">
      <c r="A45" s="16"/>
      <c r="C45"/>
      <c r="D45"/>
      <c r="E45" s="2">
        <f>SUM(E39:E44)</f>
        <v>1126</v>
      </c>
      <c r="F45" s="20">
        <v>1626</v>
      </c>
    </row>
    <row r="46" spans="1:6">
      <c r="A46" s="17" t="s">
        <v>25</v>
      </c>
      <c r="C46"/>
      <c r="D46"/>
      <c r="F46" s="20"/>
    </row>
    <row r="47" spans="1:6">
      <c r="A47" s="16" t="s">
        <v>26</v>
      </c>
      <c r="C47"/>
      <c r="D47"/>
      <c r="E47" s="20">
        <v>50</v>
      </c>
      <c r="F47" s="20"/>
    </row>
    <row r="48" spans="1:6">
      <c r="A48" s="16" t="s">
        <v>27</v>
      </c>
      <c r="C48"/>
      <c r="D48"/>
      <c r="E48" s="20">
        <v>150</v>
      </c>
      <c r="F48" s="20"/>
    </row>
    <row r="49" spans="1:6">
      <c r="A49" s="16"/>
      <c r="C49"/>
      <c r="D49"/>
      <c r="E49" s="2">
        <f>SUM(E47:E48)</f>
        <v>200</v>
      </c>
      <c r="F49" s="20">
        <v>200</v>
      </c>
    </row>
    <row r="50" spans="1:6">
      <c r="A50" s="16"/>
      <c r="C50"/>
      <c r="D50"/>
      <c r="E50" s="2"/>
      <c r="F50" s="20"/>
    </row>
    <row r="51" spans="1:6">
      <c r="A51" s="17" t="s">
        <v>28</v>
      </c>
      <c r="C51"/>
      <c r="D51"/>
      <c r="E51" s="2"/>
      <c r="F51" s="20"/>
    </row>
    <row r="52" spans="1:6">
      <c r="A52" s="16" t="s">
        <v>34</v>
      </c>
      <c r="C52"/>
      <c r="D52"/>
      <c r="E52" s="19">
        <v>100</v>
      </c>
      <c r="F52" s="20"/>
    </row>
    <row r="53" spans="1:6">
      <c r="A53" s="16" t="s">
        <v>51</v>
      </c>
      <c r="C53"/>
      <c r="D53"/>
      <c r="E53" s="19">
        <v>300</v>
      </c>
      <c r="F53" s="20"/>
    </row>
    <row r="54" spans="1:6">
      <c r="A54" s="16"/>
      <c r="C54"/>
      <c r="D54"/>
      <c r="E54" s="19"/>
      <c r="F54" s="20"/>
    </row>
    <row r="55" spans="1:6">
      <c r="C55"/>
      <c r="D55"/>
      <c r="E55" s="2">
        <f>SUM(E52:E54)</f>
        <v>400</v>
      </c>
      <c r="F55" s="20">
        <f>+E55</f>
        <v>400</v>
      </c>
    </row>
    <row r="56" spans="1:6">
      <c r="A56" s="17" t="s">
        <v>29</v>
      </c>
      <c r="C56"/>
      <c r="D56"/>
      <c r="E56" s="2"/>
      <c r="F56" s="20"/>
    </row>
    <row r="57" spans="1:6">
      <c r="A57" s="16" t="s">
        <v>36</v>
      </c>
      <c r="C57"/>
      <c r="D57"/>
      <c r="E57" s="19">
        <v>5</v>
      </c>
      <c r="F57" s="20"/>
    </row>
    <row r="58" spans="1:6">
      <c r="A58" s="16" t="s">
        <v>49</v>
      </c>
      <c r="C58"/>
      <c r="D58"/>
      <c r="E58" s="19">
        <v>10</v>
      </c>
      <c r="F58" s="20"/>
    </row>
    <row r="59" spans="1:6">
      <c r="A59" s="16"/>
      <c r="C59"/>
      <c r="D59"/>
      <c r="E59" s="2">
        <f>SUM(E57:E58)</f>
        <v>15</v>
      </c>
      <c r="F59" s="20">
        <v>15</v>
      </c>
    </row>
    <row r="60" spans="1:6">
      <c r="A60" s="16"/>
      <c r="C60"/>
      <c r="D60"/>
      <c r="E60" s="2"/>
      <c r="F60" s="20"/>
    </row>
    <row r="61" spans="1:6">
      <c r="A61" s="17" t="s">
        <v>30</v>
      </c>
      <c r="C61"/>
      <c r="D61"/>
      <c r="E61" s="20"/>
      <c r="F61" s="20"/>
    </row>
    <row r="62" spans="1:6">
      <c r="A62" s="21" t="s">
        <v>31</v>
      </c>
      <c r="C62" s="6"/>
      <c r="D62"/>
      <c r="E62" s="3">
        <v>1365</v>
      </c>
      <c r="F62" s="20"/>
    </row>
    <row r="63" spans="1:6" ht="26.25">
      <c r="A63" s="27" t="s">
        <v>60</v>
      </c>
      <c r="E63" s="30">
        <v>715</v>
      </c>
      <c r="F63" s="20"/>
    </row>
    <row r="64" spans="1:6">
      <c r="A64" s="27"/>
      <c r="E64" s="1">
        <f>SUM(E62:E63)</f>
        <v>2080</v>
      </c>
      <c r="F64" s="1">
        <f>+E64</f>
        <v>2080</v>
      </c>
    </row>
    <row r="65" spans="1:6">
      <c r="A65" s="27"/>
      <c r="F65" s="20"/>
    </row>
    <row r="66" spans="1:6">
      <c r="A66" s="14" t="s">
        <v>5</v>
      </c>
      <c r="F66" s="20"/>
    </row>
    <row r="67" spans="1:6">
      <c r="A67" t="s">
        <v>32</v>
      </c>
      <c r="E67" s="20">
        <v>420</v>
      </c>
      <c r="F67" s="20"/>
    </row>
    <row r="68" spans="1:6">
      <c r="A68" t="s">
        <v>4</v>
      </c>
      <c r="E68" s="20">
        <v>400</v>
      </c>
      <c r="F68" s="20"/>
    </row>
    <row r="69" spans="1:6">
      <c r="A69" s="7"/>
      <c r="E69" s="2">
        <f>SUM(E67:E68)</f>
        <v>820</v>
      </c>
      <c r="F69" s="20">
        <f>+E69</f>
        <v>820</v>
      </c>
    </row>
    <row r="70" spans="1:6">
      <c r="A70" s="7"/>
      <c r="F70" s="20"/>
    </row>
    <row r="71" spans="1:6">
      <c r="A71" s="8" t="s">
        <v>35</v>
      </c>
      <c r="F71" s="20"/>
    </row>
    <row r="72" spans="1:6">
      <c r="A72" s="7" t="s">
        <v>37</v>
      </c>
      <c r="B72" s="13"/>
      <c r="C72" s="13"/>
      <c r="D72" s="13"/>
      <c r="E72" s="4">
        <v>270</v>
      </c>
      <c r="F72" s="20"/>
    </row>
    <row r="73" spans="1:6">
      <c r="A73" s="7" t="s">
        <v>61</v>
      </c>
      <c r="B73" s="13"/>
      <c r="C73" s="13"/>
      <c r="D73" s="13"/>
      <c r="E73" s="4">
        <v>150</v>
      </c>
      <c r="F73" s="20"/>
    </row>
    <row r="74" spans="1:6">
      <c r="A74" s="7" t="s">
        <v>50</v>
      </c>
      <c r="B74" s="13"/>
      <c r="C74" s="13"/>
      <c r="D74" s="13"/>
      <c r="E74" s="4">
        <v>35</v>
      </c>
      <c r="F74" s="20"/>
    </row>
    <row r="75" spans="1:6">
      <c r="A75" s="7" t="s">
        <v>56</v>
      </c>
      <c r="B75" s="13"/>
      <c r="C75" s="13"/>
      <c r="D75" s="13"/>
      <c r="E75" s="4">
        <v>70</v>
      </c>
      <c r="F75" s="20"/>
    </row>
    <row r="76" spans="1:6">
      <c r="A76" s="7" t="s">
        <v>64</v>
      </c>
      <c r="B76" s="13"/>
      <c r="C76" s="13"/>
      <c r="D76" s="13"/>
      <c r="E76" s="31">
        <f>545.3+99.69</f>
        <v>644.99</v>
      </c>
      <c r="F76" s="20"/>
    </row>
    <row r="77" spans="1:6">
      <c r="A77" s="7"/>
      <c r="B77" s="13"/>
      <c r="C77" s="13"/>
      <c r="D77" s="13"/>
      <c r="E77" s="3">
        <f>SUM(E72:E76)</f>
        <v>1169.99</v>
      </c>
      <c r="F77" s="20">
        <f>+E77</f>
        <v>1169.99</v>
      </c>
    </row>
    <row r="78" spans="1:6" ht="30">
      <c r="A78" s="22" t="s">
        <v>38</v>
      </c>
      <c r="F78" s="20"/>
    </row>
    <row r="79" spans="1:6" ht="30">
      <c r="A79" s="23" t="s">
        <v>39</v>
      </c>
      <c r="E79" s="28">
        <v>300</v>
      </c>
      <c r="F79" s="20"/>
    </row>
    <row r="80" spans="1:6" ht="30">
      <c r="A80" s="23" t="s">
        <v>68</v>
      </c>
      <c r="E80" s="29">
        <v>100</v>
      </c>
      <c r="F80" s="20">
        <f>+E79+E80</f>
        <v>400</v>
      </c>
    </row>
    <row r="81" spans="1:6">
      <c r="A81" s="23"/>
      <c r="E81" s="25"/>
      <c r="F81" s="20"/>
    </row>
    <row r="82" spans="1:6">
      <c r="F82" s="20"/>
    </row>
    <row r="83" spans="1:6">
      <c r="A83" s="14" t="s">
        <v>40</v>
      </c>
      <c r="F83" s="20"/>
    </row>
    <row r="84" spans="1:6">
      <c r="A84" t="s">
        <v>41</v>
      </c>
      <c r="E84" s="2">
        <v>400</v>
      </c>
      <c r="F84" s="20">
        <v>400</v>
      </c>
    </row>
    <row r="85" spans="1:6">
      <c r="F85" s="20"/>
    </row>
    <row r="86" spans="1:6">
      <c r="A86" s="14" t="s">
        <v>42</v>
      </c>
      <c r="F86" s="20"/>
    </row>
    <row r="87" spans="1:6">
      <c r="A87" s="24" t="s">
        <v>69</v>
      </c>
      <c r="E87" s="31">
        <v>100</v>
      </c>
      <c r="F87" s="20">
        <f>+E87</f>
        <v>100</v>
      </c>
    </row>
    <row r="88" spans="1:6">
      <c r="F88" s="20"/>
    </row>
    <row r="89" spans="1:6">
      <c r="A89" s="14" t="s">
        <v>43</v>
      </c>
      <c r="F89" s="20"/>
    </row>
    <row r="90" spans="1:6">
      <c r="A90" t="s">
        <v>44</v>
      </c>
      <c r="E90" s="2">
        <v>15</v>
      </c>
      <c r="F90" s="20">
        <v>15</v>
      </c>
    </row>
    <row r="91" spans="1:6">
      <c r="A91" s="7"/>
      <c r="E91" s="1"/>
      <c r="F91" s="20"/>
    </row>
    <row r="92" spans="1:6">
      <c r="A92" s="8" t="s">
        <v>45</v>
      </c>
      <c r="B92" s="12"/>
      <c r="C92" s="12"/>
      <c r="D92" s="12"/>
    </row>
    <row r="93" spans="1:6">
      <c r="A93" s="10" t="s">
        <v>46</v>
      </c>
      <c r="B93" s="12"/>
      <c r="C93" s="12"/>
      <c r="D93" s="12"/>
      <c r="E93" s="1">
        <v>500</v>
      </c>
      <c r="F93" s="20"/>
    </row>
    <row r="94" spans="1:6">
      <c r="A94" s="7" t="s">
        <v>66</v>
      </c>
      <c r="B94" s="12"/>
      <c r="C94" s="12"/>
      <c r="D94" s="12"/>
      <c r="E94" s="1">
        <v>2500</v>
      </c>
      <c r="F94" s="20"/>
    </row>
    <row r="95" spans="1:6">
      <c r="A95" s="10"/>
      <c r="B95" s="12"/>
      <c r="C95" s="12"/>
      <c r="D95" s="12"/>
      <c r="E95" s="1">
        <f>SUM(E93:E94)</f>
        <v>3000</v>
      </c>
      <c r="F95" s="20">
        <f>+E95</f>
        <v>3000</v>
      </c>
    </row>
    <row r="96" spans="1:6">
      <c r="A96" s="8" t="s">
        <v>58</v>
      </c>
      <c r="B96" s="12"/>
      <c r="C96" s="12"/>
      <c r="D96" s="12"/>
      <c r="E96" s="1"/>
      <c r="F96" s="20"/>
    </row>
    <row r="97" spans="1:6">
      <c r="A97" s="10" t="s">
        <v>59</v>
      </c>
      <c r="B97" s="12"/>
      <c r="C97" s="12"/>
      <c r="D97" s="12"/>
      <c r="E97" s="32">
        <v>250</v>
      </c>
      <c r="F97" s="20">
        <f>+E97</f>
        <v>250</v>
      </c>
    </row>
    <row r="98" spans="1:6">
      <c r="A98" s="10"/>
      <c r="B98" s="12"/>
      <c r="C98" s="12"/>
      <c r="D98" s="12"/>
      <c r="E98" s="1"/>
      <c r="F98" s="20"/>
    </row>
    <row r="99" spans="1:6">
      <c r="A99" s="10" t="s">
        <v>62</v>
      </c>
      <c r="B99" s="12"/>
      <c r="C99" s="12"/>
      <c r="D99" s="12"/>
      <c r="E99" s="32">
        <v>1800</v>
      </c>
      <c r="F99" s="20">
        <f>+E99</f>
        <v>1800</v>
      </c>
    </row>
    <row r="100" spans="1:6">
      <c r="A100" s="8"/>
      <c r="B100" s="12"/>
      <c r="C100" s="12"/>
      <c r="D100" s="12"/>
      <c r="E100" s="3"/>
      <c r="F100" s="20"/>
    </row>
    <row r="101" spans="1:6">
      <c r="A101" s="8" t="s">
        <v>70</v>
      </c>
      <c r="B101" s="12"/>
      <c r="C101" s="12"/>
      <c r="D101" s="12"/>
      <c r="E101" s="1"/>
      <c r="F101" s="20">
        <f>SUM(F17:F100)</f>
        <v>24259.79</v>
      </c>
    </row>
    <row r="102" spans="1:6">
      <c r="A102" s="8"/>
      <c r="B102" s="12"/>
      <c r="C102" s="12"/>
      <c r="D102" s="12"/>
      <c r="E102" s="1"/>
      <c r="F102" s="20"/>
    </row>
    <row r="103" spans="1:6">
      <c r="A103" s="8"/>
      <c r="B103" s="12"/>
      <c r="C103" s="12"/>
      <c r="D103" s="12"/>
      <c r="E103" s="1"/>
    </row>
    <row r="104" spans="1:6">
      <c r="A104" s="8"/>
      <c r="B104" s="12"/>
      <c r="C104" s="12"/>
      <c r="D104" s="12"/>
      <c r="E104" s="1"/>
    </row>
    <row r="105" spans="1:6">
      <c r="A105" s="8"/>
      <c r="B105" s="12"/>
      <c r="C105" s="12"/>
      <c r="D105" s="12"/>
      <c r="E105" s="1"/>
    </row>
    <row r="106" spans="1:6">
      <c r="A106" s="8"/>
      <c r="B106" s="12"/>
      <c r="C106" s="12"/>
      <c r="D106" s="12"/>
      <c r="E106" s="1"/>
    </row>
    <row r="107" spans="1:6">
      <c r="A107" s="8"/>
      <c r="B107" s="12"/>
      <c r="C107" s="12"/>
      <c r="D107" s="12"/>
      <c r="E107" s="1"/>
    </row>
    <row r="108" spans="1:6">
      <c r="A108" s="8"/>
      <c r="B108" s="12"/>
      <c r="C108" s="12"/>
      <c r="D108" s="12"/>
      <c r="E108" s="1"/>
    </row>
    <row r="109" spans="1:6">
      <c r="A109" s="8"/>
      <c r="B109" s="12"/>
      <c r="C109" s="12"/>
      <c r="D109" s="12"/>
      <c r="E109" s="1"/>
    </row>
    <row r="110" spans="1:6">
      <c r="A110" s="8"/>
      <c r="B110" s="12"/>
      <c r="C110" s="12"/>
      <c r="D110" s="12"/>
      <c r="E110" s="1"/>
    </row>
    <row r="111" spans="1:6">
      <c r="A111" s="8"/>
      <c r="B111" s="12"/>
      <c r="C111" s="12"/>
      <c r="D111" s="12"/>
      <c r="E111" s="1"/>
    </row>
    <row r="112" spans="1:6">
      <c r="A112" s="8"/>
      <c r="B112" s="12"/>
      <c r="C112" s="12"/>
      <c r="D112" s="12"/>
      <c r="E112" s="1"/>
    </row>
    <row r="113" spans="1:5">
      <c r="A113" s="8"/>
      <c r="B113" s="12"/>
      <c r="C113" s="12"/>
      <c r="D113" s="12"/>
      <c r="E113" s="1"/>
    </row>
    <row r="114" spans="1:5">
      <c r="A114" s="7"/>
      <c r="E114" s="1"/>
    </row>
    <row r="115" spans="1:5">
      <c r="A115" s="7"/>
      <c r="E115" s="1"/>
    </row>
    <row r="116" spans="1:5">
      <c r="A116" s="7"/>
      <c r="E116" s="1"/>
    </row>
    <row r="117" spans="1:5">
      <c r="A117" s="7"/>
      <c r="B117" s="12"/>
      <c r="C117" s="12"/>
      <c r="D117" s="12"/>
      <c r="E117" s="1"/>
    </row>
    <row r="118" spans="1:5">
      <c r="A118" s="7"/>
      <c r="B118" s="12"/>
      <c r="C118" s="12"/>
      <c r="D118" s="12"/>
      <c r="E11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25" sqref="E25"/>
    </sheetView>
  </sheetViews>
  <sheetFormatPr defaultRowHeight="15"/>
  <cols>
    <col min="1" max="1" width="34.5703125" bestFit="1" customWidth="1"/>
  </cols>
  <sheetData>
    <row r="1" spans="1:1">
      <c r="A1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2018 2018</vt:lpstr>
      <vt:lpstr>Rest of Year Spend</vt:lpstr>
      <vt:lpstr>Sheet3</vt:lpstr>
      <vt:lpstr>'Budget 2018 2018'!Print_Area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2017-12-01T12:20:29Z</cp:lastPrinted>
  <dcterms:created xsi:type="dcterms:W3CDTF">2014-12-14T10:40:01Z</dcterms:created>
  <dcterms:modified xsi:type="dcterms:W3CDTF">2018-10-05T13:50:10Z</dcterms:modified>
</cp:coreProperties>
</file>